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160"/>
  </bookViews>
  <sheets>
    <sheet name="Problem 1" sheetId="1" r:id="rId1"/>
    <sheet name="Problem 2" sheetId="2" r:id="rId2"/>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9" i="1"/>
  <c r="D79"/>
  <c r="B79"/>
  <c r="C73"/>
  <c r="D73"/>
  <c r="E73"/>
  <c r="B73"/>
  <c r="C66"/>
  <c r="D66"/>
  <c r="E66"/>
  <c r="B66"/>
  <c r="C64"/>
  <c r="D64"/>
  <c r="E64"/>
  <c r="B64"/>
  <c r="C46"/>
  <c r="D46"/>
  <c r="B46"/>
  <c r="E43"/>
  <c r="E44"/>
  <c r="E45"/>
  <c r="E42"/>
  <c r="E35"/>
  <c r="E36"/>
  <c r="E34"/>
  <c r="C36"/>
  <c r="D36"/>
  <c r="B36"/>
  <c r="D39" i="2"/>
  <c r="E39"/>
  <c r="F39"/>
  <c r="C39"/>
  <c r="F34"/>
  <c r="D35"/>
  <c r="D36"/>
  <c r="D37"/>
  <c r="D34"/>
  <c r="E38"/>
  <c r="C38"/>
  <c r="D32"/>
  <c r="E32"/>
  <c r="F32"/>
  <c r="F29"/>
  <c r="F30"/>
  <c r="F31"/>
  <c r="F28"/>
  <c r="D29"/>
  <c r="D30"/>
  <c r="D31"/>
  <c r="D28"/>
  <c r="B29"/>
  <c r="B30"/>
  <c r="B31"/>
  <c r="B28"/>
  <c r="C32"/>
  <c r="E46" i="1" l="1"/>
  <c r="D38" i="2"/>
  <c r="D26"/>
  <c r="E26" s="1"/>
  <c r="C26"/>
  <c r="C19"/>
  <c r="B19"/>
  <c r="C12"/>
  <c r="B12"/>
  <c r="D8"/>
  <c r="D9"/>
  <c r="D10"/>
  <c r="D11"/>
  <c r="D6"/>
  <c r="F33"/>
  <c r="D12" l="1"/>
</calcChain>
</file>

<file path=xl/sharedStrings.xml><?xml version="1.0" encoding="utf-8"?>
<sst xmlns="http://schemas.openxmlformats.org/spreadsheetml/2006/main" count="127" uniqueCount="99">
  <si>
    <t>a. The Marketing Department has estimated sales as follows for the remainder of the year (in units):</t>
  </si>
  <si>
    <t>July</t>
  </si>
  <si>
    <t>October</t>
  </si>
  <si>
    <t>August</t>
  </si>
  <si>
    <t>November</t>
  </si>
  <si>
    <t>September</t>
  </si>
  <si>
    <t>December</t>
  </si>
  <si>
    <t>b. All sales are on account. Based on past experience, sales are collected in the following pattern:</t>
  </si>
  <si>
    <t>in the month of sale</t>
  </si>
  <si>
    <t>in the month following sale</t>
  </si>
  <si>
    <t>uncollectible</t>
  </si>
  <si>
    <t>feet</t>
  </si>
  <si>
    <t>?</t>
  </si>
  <si>
    <t>3. Calculate the estimated quantity of beach umbrellas that need to be produced in July, August, September, and October.</t>
  </si>
  <si>
    <t>Quarter</t>
  </si>
  <si>
    <t>Selling price per unit</t>
  </si>
  <si>
    <t>Budgeted sales</t>
  </si>
  <si>
    <t>The expected cash collections from sales for the third quarter:</t>
  </si>
  <si>
    <t>July sales:</t>
  </si>
  <si>
    <t>August sales:</t>
  </si>
  <si>
    <t>September sales:</t>
  </si>
  <si>
    <t>Total cash collections</t>
  </si>
  <si>
    <t>Add desired units of ending finished goods inventory</t>
  </si>
  <si>
    <t>Total needs</t>
  </si>
  <si>
    <t>Less units of beginning finished goods inventory</t>
  </si>
  <si>
    <t>The direct materials budget for the third quarter:</t>
  </si>
  <si>
    <t>Units of raw materials needed per unit of finished goods</t>
  </si>
  <si>
    <t>Units of raw materials needed to meet production</t>
  </si>
  <si>
    <t>Add desired units of ending raw materials inventory*</t>
  </si>
  <si>
    <t>Total units of raw materials needed</t>
  </si>
  <si>
    <t>Less units of beginning raw materials inventory</t>
  </si>
  <si>
    <t>Units of raw materials to be purchased</t>
  </si>
  <si>
    <t>Unit cost of raw materials</t>
  </si>
  <si>
    <t>Cost of raw materials to be purchased</t>
  </si>
  <si>
    <t>a. The selling price.</t>
  </si>
  <si>
    <t xml:space="preserve"> </t>
  </si>
  <si>
    <t>1. Calculate the budgeted sales, by month and in total, for th quarter.</t>
  </si>
  <si>
    <t>2. Calculate the net  expected cash balances, by month and in total, for the  quarter.</t>
  </si>
  <si>
    <t>The production budget (quantity of beach umbrellas) for July-October:</t>
  </si>
  <si>
    <t>Dallas Company manufactures table cloths. The company is in the process of developing next quarter's budgets and has gathered the following information for the budget preparation:</t>
  </si>
  <si>
    <t>c. Sales for June totaled $525,000.</t>
  </si>
  <si>
    <t xml:space="preserve">d. The company desires to keep a finished goods inventory equal to 20% of the following month’s sales. The June ending inventory will meet this requirement. </t>
  </si>
  <si>
    <t xml:space="preserve">e. Each table cloth requires 6 feet of a special linen, can be hard to source at times. The company requires that the ending inventory of linen be equal to 60% of the following month’s production needs. </t>
  </si>
  <si>
    <t>Inventory on hand</t>
  </si>
  <si>
    <t xml:space="preserve">f. The linen  costs $1.00 per foot. </t>
  </si>
  <si>
    <t xml:space="preserve">4. Calculate the quantity of material (in feet) that needs to be purchased by month and in total. Also calculate the  raw material purchases for each month. </t>
  </si>
  <si>
    <t>Flexible Budgets</t>
  </si>
  <si>
    <t>step 1</t>
  </si>
  <si>
    <t>step 2</t>
  </si>
  <si>
    <t>setp 3</t>
  </si>
  <si>
    <t>calc per unit</t>
  </si>
  <si>
    <t>budget - actual</t>
  </si>
  <si>
    <t>(A)  per unit</t>
  </si>
  <si>
    <t>(B) Orig Budget</t>
  </si>
  <si>
    <t>(c)Budget</t>
  </si>
  <si>
    <t>(d)Actual</t>
  </si>
  <si>
    <t>(E)Difference</t>
  </si>
  <si>
    <t>F/U</t>
  </si>
  <si>
    <t>Sales in units</t>
  </si>
  <si>
    <t xml:space="preserve">Total Variable expenses </t>
  </si>
  <si>
    <t>Rent</t>
  </si>
  <si>
    <t>Total expenses</t>
  </si>
  <si>
    <t xml:space="preserve">Sam the Sales Manager is confused with his review of the budget to actual report from last month. Sam felt he exceeded his goals and did not spend all of his budget, but the report is showing  negative numbers.  </t>
  </si>
  <si>
    <t>Budget</t>
  </si>
  <si>
    <t>Actual</t>
  </si>
  <si>
    <t>variance</t>
  </si>
  <si>
    <t>Sales commissions</t>
  </si>
  <si>
    <t>Marketing expense</t>
  </si>
  <si>
    <t>Travel expense</t>
  </si>
  <si>
    <t>Exhibit expenses</t>
  </si>
  <si>
    <t xml:space="preserve">Required: Reformat the budget report using the flexible budget then summarize the Sales activity for last month below. </t>
  </si>
  <si>
    <t>Variable Expenses</t>
  </si>
  <si>
    <t>Fixed Expenses</t>
  </si>
  <si>
    <t>Sales Salaries</t>
  </si>
  <si>
    <t>Admin expenses</t>
  </si>
  <si>
    <t>Depreciation sales -autos</t>
  </si>
  <si>
    <t>Total fixed costs</t>
  </si>
  <si>
    <t>Enter titles and accounts in the green cells</t>
  </si>
  <si>
    <t>Enter Numbers in the blue cells</t>
  </si>
  <si>
    <t>Enter your Calculations in the yellow cells</t>
  </si>
  <si>
    <t>cal budget at actual= per unit x 100k</t>
  </si>
  <si>
    <t>Total Fixed expenses</t>
  </si>
  <si>
    <t>June Sales</t>
  </si>
  <si>
    <r>
      <t>Budgeted</t>
    </r>
    <r>
      <rPr>
        <b/>
        <sz val="11"/>
        <color theme="1"/>
        <rFont val="Calibri"/>
        <family val="2"/>
        <scheme val="minor"/>
      </rPr>
      <t xml:space="preserve"> unit</t>
    </r>
    <r>
      <rPr>
        <sz val="11"/>
        <color theme="1"/>
        <rFont val="Calibri"/>
        <family val="2"/>
        <scheme val="minor"/>
      </rPr>
      <t xml:space="preserve"> sales</t>
    </r>
  </si>
  <si>
    <r>
      <t xml:space="preserve">Required production in </t>
    </r>
    <r>
      <rPr>
        <b/>
        <sz val="9"/>
        <color theme="1"/>
        <rFont val="Calibri"/>
        <family val="2"/>
        <scheme val="minor"/>
      </rPr>
      <t>units</t>
    </r>
  </si>
  <si>
    <r>
      <t>Required production in</t>
    </r>
    <r>
      <rPr>
        <b/>
        <sz val="10"/>
        <color theme="1"/>
        <rFont val="Calibri"/>
        <family val="2"/>
        <scheme val="minor"/>
      </rPr>
      <t xml:space="preserve"> units </t>
    </r>
    <r>
      <rPr>
        <sz val="10"/>
        <color theme="1"/>
        <rFont val="Calibri"/>
        <family val="2"/>
        <scheme val="minor"/>
      </rPr>
      <t>of finished goods</t>
    </r>
  </si>
  <si>
    <t>Determine if variiance is Favorable or Unfavorable</t>
  </si>
  <si>
    <t xml:space="preserve">step 4 </t>
  </si>
  <si>
    <t>Variable expenses $</t>
  </si>
  <si>
    <t>Fixed expenses  $</t>
  </si>
  <si>
    <t>Budgeted units</t>
  </si>
  <si>
    <t>Marketing Expense</t>
  </si>
  <si>
    <t>Travel Expense</t>
  </si>
  <si>
    <t>Exhibit Expense</t>
  </si>
  <si>
    <t>Admin Expenses</t>
  </si>
  <si>
    <t>Depreciation Sales-Auto</t>
  </si>
  <si>
    <t>Sales Commissions</t>
  </si>
  <si>
    <t>=</t>
  </si>
  <si>
    <t>F</t>
  </si>
</sst>
</file>

<file path=xl/styles.xml><?xml version="1.0" encoding="utf-8"?>
<styleSheet xmlns="http://schemas.openxmlformats.org/spreadsheetml/2006/main">
  <numFmts count="4">
    <numFmt numFmtId="43" formatCode="_ * #,##0.00_ ;_ * \-#,##0.00_ ;_ * &quot;-&quot;??_ ;_ @_ "/>
    <numFmt numFmtId="164" formatCode="&quot;$&quot;#,##0_);[Red]\(&quot;$&quot;#,##0\)"/>
    <numFmt numFmtId="165" formatCode="_(* #,##0.00_);_(* \(#,##0.00\);_(* &quot;-&quot;??_);_(@_)"/>
    <numFmt numFmtId="166" formatCode="_(* #,##0_);_(* \(#,##0\);_(* &quot;-&quot;??_);_(@_)"/>
  </numFmts>
  <fonts count="33">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11"/>
      <color rgb="FF0070C0"/>
      <name val="Calibri"/>
      <family val="2"/>
      <scheme val="minor"/>
    </font>
    <font>
      <b/>
      <sz val="11"/>
      <color rgb="FF0070C0"/>
      <name val="Calibri"/>
      <family val="2"/>
      <scheme val="minor"/>
    </font>
    <font>
      <b/>
      <sz val="12"/>
      <color rgb="FF0070C0"/>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11"/>
      <color theme="1"/>
      <name val="Arial"/>
      <family val="2"/>
    </font>
    <font>
      <b/>
      <sz val="11"/>
      <color rgb="FFFF0000"/>
      <name val="Arial"/>
      <family val="2"/>
    </font>
    <font>
      <b/>
      <sz val="11"/>
      <color theme="8" tint="-0.499984740745262"/>
      <name val="Arial"/>
      <family val="2"/>
    </font>
    <font>
      <b/>
      <sz val="11"/>
      <color rgb="FF0070C0"/>
      <name val="Arial"/>
      <family val="2"/>
    </font>
    <font>
      <b/>
      <sz val="10"/>
      <color theme="1"/>
      <name val="Arial"/>
      <family val="2"/>
    </font>
    <font>
      <b/>
      <sz val="9"/>
      <color theme="1"/>
      <name val="Arial"/>
      <family val="2"/>
    </font>
    <font>
      <b/>
      <sz val="9"/>
      <color rgb="FFFF0000"/>
      <name val="Arial"/>
      <family val="2"/>
    </font>
    <font>
      <b/>
      <sz val="9"/>
      <color theme="8" tint="-0.499984740745262"/>
      <name val="Arial"/>
      <family val="2"/>
    </font>
    <font>
      <b/>
      <sz val="9"/>
      <color rgb="FF0070C0"/>
      <name val="Arial"/>
      <family val="2"/>
    </font>
    <font>
      <b/>
      <u/>
      <sz val="11"/>
      <color theme="0"/>
      <name val="Arial"/>
      <family val="2"/>
    </font>
    <font>
      <b/>
      <sz val="11"/>
      <name val="Arial"/>
      <family val="2"/>
    </font>
    <font>
      <sz val="11"/>
      <color theme="1"/>
      <name val="Arial"/>
      <family val="2"/>
    </font>
    <font>
      <sz val="11"/>
      <name val="Arial"/>
      <family val="2"/>
    </font>
    <font>
      <sz val="11"/>
      <name val="Calibri"/>
      <family val="2"/>
      <scheme val="minor"/>
    </font>
    <font>
      <b/>
      <sz val="11"/>
      <name val="Calibri"/>
      <family val="2"/>
      <scheme val="minor"/>
    </font>
    <font>
      <b/>
      <sz val="11"/>
      <color theme="0"/>
      <name val="Arial"/>
      <family val="2"/>
    </font>
    <font>
      <sz val="11"/>
      <color theme="0"/>
      <name val="Arial"/>
      <family val="2"/>
    </font>
    <font>
      <b/>
      <sz val="9"/>
      <color rgb="FF0070C0"/>
      <name val="Calibri"/>
      <family val="2"/>
      <scheme val="minor"/>
    </font>
  </fonts>
  <fills count="10">
    <fill>
      <patternFill patternType="none"/>
    </fill>
    <fill>
      <patternFill patternType="gray125"/>
    </fill>
    <fill>
      <patternFill patternType="solid">
        <fgColor rgb="FFD7DCE6"/>
        <bgColor indexed="64"/>
      </patternFill>
    </fill>
    <fill>
      <patternFill patternType="solid">
        <fgColor theme="5" tint="0.79998168889431442"/>
        <bgColor indexed="64"/>
      </patternFill>
    </fill>
    <fill>
      <patternFill patternType="solid">
        <fgColor them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s>
  <borders count="8">
    <border>
      <left/>
      <right/>
      <top/>
      <bottom/>
      <diagonal/>
    </border>
    <border>
      <left/>
      <right/>
      <top/>
      <bottom style="medium">
        <color rgb="FF000000"/>
      </bottom>
      <diagonal/>
    </border>
    <border>
      <left/>
      <right/>
      <top/>
      <bottom style="double">
        <color rgb="FF00000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165" fontId="1" fillId="0" borderId="0" applyFont="0" applyFill="0" applyBorder="0" applyAlignment="0" applyProtection="0"/>
  </cellStyleXfs>
  <cellXfs count="148">
    <xf numFmtId="0" fontId="0" fillId="0" borderId="0" xfId="0"/>
    <xf numFmtId="0" fontId="3" fillId="0" borderId="0" xfId="0" applyFont="1"/>
    <xf numFmtId="0" fontId="4" fillId="0" borderId="0" xfId="0" applyFont="1"/>
    <xf numFmtId="0" fontId="5" fillId="0" borderId="0" xfId="0" applyFont="1"/>
    <xf numFmtId="0" fontId="5" fillId="0" borderId="0" xfId="0" applyFont="1" applyAlignment="1">
      <alignment horizontal="left" vertical="center" indent="1"/>
    </xf>
    <xf numFmtId="0" fontId="6" fillId="0" borderId="0" xfId="0" applyFont="1"/>
    <xf numFmtId="0" fontId="5" fillId="0" borderId="0" xfId="0" applyFont="1" applyFill="1"/>
    <xf numFmtId="0" fontId="5" fillId="2" borderId="0" xfId="0" applyFont="1" applyFill="1" applyAlignment="1">
      <alignment horizontal="left" vertical="center" wrapText="1"/>
    </xf>
    <xf numFmtId="0" fontId="5" fillId="0" borderId="0" xfId="0" applyFont="1" applyAlignment="1">
      <alignment horizontal="left" vertical="center" wrapText="1" indent="1"/>
    </xf>
    <xf numFmtId="3" fontId="5" fillId="0" borderId="0" xfId="0" applyNumberFormat="1" applyFont="1" applyAlignment="1">
      <alignment horizontal="right" vertical="center" wrapText="1" indent="1"/>
    </xf>
    <xf numFmtId="9" fontId="5" fillId="0" borderId="0" xfId="0" applyNumberFormat="1" applyFont="1" applyAlignment="1">
      <alignment horizontal="right" vertical="center" wrapText="1" indent="1"/>
    </xf>
    <xf numFmtId="0" fontId="5" fillId="2" borderId="0" xfId="0" applyFont="1" applyFill="1" applyAlignment="1">
      <alignment horizontal="right" vertical="center" wrapText="1"/>
    </xf>
    <xf numFmtId="16" fontId="5" fillId="0" borderId="0" xfId="0" applyNumberFormat="1" applyFont="1" applyAlignment="1">
      <alignment horizontal="left" vertical="center" wrapText="1" indent="1"/>
    </xf>
    <xf numFmtId="0" fontId="5" fillId="0" borderId="0" xfId="0" applyFont="1" applyAlignment="1">
      <alignment horizontal="right" vertical="center" wrapText="1" indent="1"/>
    </xf>
    <xf numFmtId="0" fontId="0" fillId="0" borderId="0" xfId="0" applyFont="1" applyAlignment="1">
      <alignment horizontal="left" vertical="center" wrapText="1" indent="1"/>
    </xf>
    <xf numFmtId="0" fontId="0" fillId="0" borderId="0" xfId="0" applyFont="1"/>
    <xf numFmtId="0" fontId="0" fillId="0" borderId="0" xfId="0" applyFont="1" applyFill="1" applyAlignment="1">
      <alignment horizontal="left" vertical="center" wrapText="1" indent="1"/>
    </xf>
    <xf numFmtId="0" fontId="0" fillId="3" borderId="0" xfId="0" applyFont="1" applyFill="1" applyAlignment="1">
      <alignment horizontal="left" vertical="center" wrapText="1"/>
    </xf>
    <xf numFmtId="0" fontId="2" fillId="3" borderId="0" xfId="0" applyFont="1" applyFill="1" applyAlignment="1">
      <alignment horizontal="center" vertical="center" wrapText="1"/>
    </xf>
    <xf numFmtId="0" fontId="5" fillId="0" borderId="0" xfId="0" applyFont="1" applyFill="1" applyAlignment="1">
      <alignment horizontal="left" vertical="center" wrapText="1" indent="1"/>
    </xf>
    <xf numFmtId="3" fontId="5" fillId="0" borderId="0" xfId="0" applyNumberFormat="1" applyFont="1" applyFill="1" applyAlignment="1">
      <alignment horizontal="right" vertical="center" wrapText="1" indent="1"/>
    </xf>
    <xf numFmtId="9" fontId="5" fillId="0" borderId="0" xfId="0" applyNumberFormat="1" applyFont="1" applyFill="1" applyAlignment="1">
      <alignment horizontal="right" vertical="center" wrapText="1" indent="1"/>
    </xf>
    <xf numFmtId="0" fontId="5" fillId="0" borderId="0" xfId="0" applyFont="1" applyFill="1" applyAlignment="1">
      <alignment horizontal="left" vertical="center" indent="1"/>
    </xf>
    <xf numFmtId="16" fontId="5" fillId="0" borderId="0" xfId="0" applyNumberFormat="1" applyFont="1" applyFill="1" applyAlignment="1">
      <alignment horizontal="left" vertical="center" wrapText="1" indent="1"/>
    </xf>
    <xf numFmtId="0" fontId="5" fillId="0" borderId="0" xfId="0" applyFont="1" applyFill="1" applyAlignment="1">
      <alignment horizontal="right" vertical="center" wrapText="1" indent="1"/>
    </xf>
    <xf numFmtId="0" fontId="6" fillId="4" borderId="0" xfId="0" applyFont="1" applyFill="1"/>
    <xf numFmtId="0" fontId="2" fillId="3" borderId="0" xfId="0" applyFont="1" applyFill="1" applyBorder="1" applyAlignment="1">
      <alignment horizontal="center" vertical="center" wrapText="1"/>
    </xf>
    <xf numFmtId="0" fontId="5" fillId="0" borderId="0" xfId="0" applyFont="1" applyBorder="1"/>
    <xf numFmtId="0" fontId="8" fillId="3" borderId="0" xfId="0" applyFont="1" applyFill="1" applyAlignment="1">
      <alignment horizontal="center" vertical="center" wrapText="1"/>
    </xf>
    <xf numFmtId="166" fontId="0" fillId="0" borderId="0" xfId="1" applyNumberFormat="1" applyFont="1" applyBorder="1" applyAlignment="1">
      <alignment horizontal="right" vertical="center" wrapText="1"/>
    </xf>
    <xf numFmtId="0" fontId="0" fillId="0" borderId="0" xfId="0" applyFont="1" applyBorder="1"/>
    <xf numFmtId="0" fontId="4" fillId="0" borderId="0" xfId="0" applyFont="1" applyAlignment="1">
      <alignment horizontal="left" vertical="center" wrapText="1"/>
    </xf>
    <xf numFmtId="0" fontId="4" fillId="0" borderId="0" xfId="0" applyFont="1" applyAlignment="1">
      <alignment horizontal="center" vertical="center" wrapText="1"/>
    </xf>
    <xf numFmtId="166" fontId="3" fillId="0" borderId="0" xfId="1" applyNumberFormat="1" applyFont="1" applyAlignment="1">
      <alignment horizontal="center" vertical="center" wrapText="1"/>
    </xf>
    <xf numFmtId="166" fontId="4" fillId="0" borderId="0" xfId="1" applyNumberFormat="1" applyFont="1" applyAlignment="1">
      <alignment horizontal="left" vertical="center" wrapText="1"/>
    </xf>
    <xf numFmtId="166" fontId="4" fillId="0" borderId="0" xfId="1" applyNumberFormat="1" applyFont="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166" fontId="3" fillId="0" borderId="7" xfId="1" applyNumberFormat="1" applyFont="1" applyBorder="1" applyAlignment="1">
      <alignment horizontal="center" vertical="center" wrapText="1"/>
    </xf>
    <xf numFmtId="166" fontId="4" fillId="0" borderId="7" xfId="1" applyNumberFormat="1" applyFont="1" applyBorder="1" applyAlignment="1">
      <alignment horizontal="left" vertical="center" wrapText="1"/>
    </xf>
    <xf numFmtId="166" fontId="4" fillId="0" borderId="7" xfId="1" applyNumberFormat="1" applyFont="1" applyBorder="1" applyAlignment="1">
      <alignment horizontal="center" vertical="center" wrapText="1"/>
    </xf>
    <xf numFmtId="3" fontId="0" fillId="7" borderId="2" xfId="0" applyNumberFormat="1" applyFont="1" applyFill="1" applyBorder="1" applyAlignment="1">
      <alignment horizontal="right" vertical="center" wrapText="1" indent="1"/>
    </xf>
    <xf numFmtId="3" fontId="7" fillId="7" borderId="0" xfId="0" applyNumberFormat="1" applyFont="1" applyFill="1" applyAlignment="1">
      <alignment horizontal="right" vertical="center" wrapText="1" indent="1"/>
    </xf>
    <xf numFmtId="3" fontId="0" fillId="9" borderId="0" xfId="0" applyNumberFormat="1" applyFont="1" applyFill="1" applyAlignment="1">
      <alignment horizontal="right" vertical="center" wrapText="1" indent="1"/>
    </xf>
    <xf numFmtId="0" fontId="0" fillId="9" borderId="1" xfId="0" applyFont="1" applyFill="1" applyBorder="1" applyAlignment="1">
      <alignment horizontal="right" vertical="center" wrapText="1" indent="1"/>
    </xf>
    <xf numFmtId="166" fontId="0" fillId="7" borderId="2" xfId="1" applyNumberFormat="1" applyFont="1" applyFill="1" applyBorder="1" applyAlignment="1">
      <alignment horizontal="right" vertical="center" wrapText="1"/>
    </xf>
    <xf numFmtId="3" fontId="0" fillId="8" borderId="0" xfId="0" applyNumberFormat="1" applyFont="1" applyFill="1" applyAlignment="1">
      <alignment horizontal="right" vertical="center" wrapText="1" indent="1"/>
    </xf>
    <xf numFmtId="0" fontId="6" fillId="6" borderId="0" xfId="0" applyFont="1" applyFill="1"/>
    <xf numFmtId="0" fontId="5" fillId="6" borderId="0" xfId="0" applyFont="1" applyFill="1"/>
    <xf numFmtId="0" fontId="6" fillId="8" borderId="0" xfId="0" applyFont="1" applyFill="1"/>
    <xf numFmtId="0" fontId="5" fillId="8" borderId="0" xfId="0" applyFont="1" applyFill="1"/>
    <xf numFmtId="0" fontId="6" fillId="7" borderId="0" xfId="0" applyFont="1" applyFill="1"/>
    <xf numFmtId="0" fontId="5" fillId="7" borderId="0" xfId="0" applyFont="1" applyFill="1"/>
    <xf numFmtId="166" fontId="0" fillId="0" borderId="0" xfId="1" applyNumberFormat="1" applyFont="1" applyFill="1" applyAlignment="1">
      <alignment horizontal="right" vertical="center" wrapText="1"/>
    </xf>
    <xf numFmtId="166" fontId="0" fillId="0" borderId="3" xfId="1" applyNumberFormat="1" applyFont="1" applyFill="1" applyBorder="1" applyAlignment="1">
      <alignment horizontal="right" vertical="center" wrapText="1"/>
    </xf>
    <xf numFmtId="166" fontId="5" fillId="0" borderId="0" xfId="1" applyNumberFormat="1" applyFont="1" applyFill="1"/>
    <xf numFmtId="166" fontId="0" fillId="0" borderId="3" xfId="1" applyNumberFormat="1" applyFont="1" applyFill="1" applyBorder="1" applyAlignment="1">
      <alignment horizontal="right" vertical="center" wrapText="1" indent="1"/>
    </xf>
    <xf numFmtId="0" fontId="2" fillId="0" borderId="0" xfId="0" applyFont="1"/>
    <xf numFmtId="0" fontId="6" fillId="0" borderId="0" xfId="0" applyFont="1" applyAlignment="1">
      <alignment vertical="center" wrapText="1"/>
    </xf>
    <xf numFmtId="0" fontId="6" fillId="0" borderId="0" xfId="0" applyFont="1" applyAlignment="1">
      <alignment vertical="center"/>
    </xf>
    <xf numFmtId="0" fontId="13" fillId="0" borderId="0" xfId="0" applyFont="1" applyFill="1" applyAlignment="1">
      <alignment horizontal="left" vertical="center" wrapText="1" indent="1"/>
    </xf>
    <xf numFmtId="0" fontId="13" fillId="0" borderId="0" xfId="0" applyFont="1" applyAlignment="1">
      <alignment horizontal="left" vertical="center" wrapText="1" indent="1"/>
    </xf>
    <xf numFmtId="3" fontId="0" fillId="7" borderId="6" xfId="0" applyNumberFormat="1" applyFont="1" applyFill="1" applyBorder="1" applyAlignment="1">
      <alignment horizontal="right" vertical="center" wrapText="1" indent="1"/>
    </xf>
    <xf numFmtId="3" fontId="0" fillId="7" borderId="5" xfId="0" applyNumberFormat="1" applyFont="1" applyFill="1" applyBorder="1" applyAlignment="1">
      <alignment horizontal="right" vertical="center" wrapText="1" indent="1"/>
    </xf>
    <xf numFmtId="3" fontId="2" fillId="7" borderId="5" xfId="0" applyNumberFormat="1" applyFont="1" applyFill="1" applyBorder="1" applyAlignment="1">
      <alignment horizontal="right" vertical="center" wrapText="1" indent="1"/>
    </xf>
    <xf numFmtId="166" fontId="0" fillId="9" borderId="4" xfId="1" applyNumberFormat="1" applyFont="1" applyFill="1" applyBorder="1" applyAlignment="1">
      <alignment horizontal="right" vertical="center" wrapText="1" indent="1"/>
    </xf>
    <xf numFmtId="166" fontId="0" fillId="9" borderId="4" xfId="1" applyNumberFormat="1" applyFont="1" applyFill="1" applyBorder="1" applyAlignment="1">
      <alignment horizontal="right" vertical="center" wrapText="1"/>
    </xf>
    <xf numFmtId="3" fontId="7" fillId="7" borderId="4" xfId="0" applyNumberFormat="1" applyFont="1" applyFill="1" applyBorder="1" applyAlignment="1">
      <alignment horizontal="right" vertical="center" wrapText="1" indent="1"/>
    </xf>
    <xf numFmtId="166" fontId="0" fillId="9" borderId="5" xfId="1" applyNumberFormat="1" applyFont="1" applyFill="1" applyBorder="1" applyAlignment="1">
      <alignment horizontal="right" vertical="center" wrapText="1" indent="1"/>
    </xf>
    <xf numFmtId="0" fontId="13" fillId="0" borderId="0" xfId="0" applyFont="1" applyFill="1" applyAlignment="1">
      <alignment vertical="top" wrapText="1"/>
    </xf>
    <xf numFmtId="3" fontId="0" fillId="8" borderId="4" xfId="0" applyNumberFormat="1" applyFont="1" applyFill="1" applyBorder="1" applyAlignment="1">
      <alignment horizontal="right" wrapText="1" indent="1"/>
    </xf>
    <xf numFmtId="3" fontId="0" fillId="7" borderId="6" xfId="0" applyNumberFormat="1" applyFont="1" applyFill="1" applyBorder="1" applyAlignment="1">
      <alignment horizontal="right" wrapText="1" indent="1"/>
    </xf>
    <xf numFmtId="0" fontId="0" fillId="7" borderId="5" xfId="0" applyFont="1" applyFill="1" applyBorder="1" applyAlignment="1">
      <alignment horizontal="right" wrapText="1" indent="1"/>
    </xf>
    <xf numFmtId="3" fontId="0" fillId="7" borderId="5" xfId="0" applyNumberFormat="1" applyFont="1" applyFill="1" applyBorder="1" applyAlignment="1">
      <alignment horizontal="right" wrapText="1" indent="1"/>
    </xf>
    <xf numFmtId="165" fontId="0" fillId="8" borderId="5" xfId="1" applyFont="1" applyFill="1" applyBorder="1" applyAlignment="1">
      <alignment horizontal="right" wrapText="1" indent="1"/>
    </xf>
    <xf numFmtId="0" fontId="11" fillId="0" borderId="0" xfId="0" applyFont="1" applyAlignment="1">
      <alignment vertical="top"/>
    </xf>
    <xf numFmtId="0" fontId="11" fillId="0" borderId="4" xfId="0" applyFont="1" applyBorder="1" applyAlignment="1">
      <alignment vertical="top" wrapText="1"/>
    </xf>
    <xf numFmtId="0" fontId="11" fillId="0" borderId="4" xfId="0" applyFont="1" applyFill="1" applyBorder="1" applyAlignment="1">
      <alignment vertical="top" wrapText="1"/>
    </xf>
    <xf numFmtId="0" fontId="4" fillId="0" borderId="0" xfId="0" applyFont="1" applyAlignment="1">
      <alignment vertical="center" wrapText="1"/>
    </xf>
    <xf numFmtId="0" fontId="15" fillId="0" borderId="4" xfId="0" applyFont="1" applyBorder="1" applyAlignment="1">
      <alignment vertical="center" wrapText="1"/>
    </xf>
    <xf numFmtId="0" fontId="16" fillId="0" borderId="4" xfId="0" applyFont="1" applyBorder="1" applyAlignment="1">
      <alignment horizontal="center" vertical="center" wrapText="1"/>
    </xf>
    <xf numFmtId="0" fontId="19" fillId="0" borderId="4" xfId="0" applyFont="1" applyBorder="1" applyAlignment="1">
      <alignment vertical="center" wrapText="1"/>
    </xf>
    <xf numFmtId="0" fontId="11" fillId="0" borderId="0" xfId="0" applyFont="1"/>
    <xf numFmtId="0" fontId="11" fillId="0" borderId="0" xfId="0" applyFont="1" applyAlignment="1">
      <alignment horizontal="center" wrapText="1"/>
    </xf>
    <xf numFmtId="0" fontId="20" fillId="0" borderId="4" xfId="0" applyFont="1" applyBorder="1" applyAlignment="1">
      <alignment vertical="center" wrapText="1"/>
    </xf>
    <xf numFmtId="0" fontId="21"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23"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14" fillId="0" borderId="4" xfId="0" applyFont="1" applyBorder="1" applyAlignment="1">
      <alignment horizontal="center"/>
    </xf>
    <xf numFmtId="166" fontId="17" fillId="0" borderId="4" xfId="0" applyNumberFormat="1" applyFont="1" applyBorder="1" applyAlignment="1">
      <alignment horizontal="center" vertical="center" wrapText="1"/>
    </xf>
    <xf numFmtId="166" fontId="18" fillId="0" borderId="4" xfId="0" applyNumberFormat="1" applyFont="1" applyBorder="1" applyAlignment="1">
      <alignment horizontal="center" vertical="center" wrapText="1"/>
    </xf>
    <xf numFmtId="166" fontId="15" fillId="0" borderId="4" xfId="0" applyNumberFormat="1" applyFont="1" applyBorder="1" applyAlignment="1">
      <alignment horizontal="center" vertical="center" wrapText="1"/>
    </xf>
    <xf numFmtId="0" fontId="10" fillId="0" borderId="4" xfId="0" applyFont="1" applyBorder="1" applyAlignment="1">
      <alignment horizontal="center"/>
    </xf>
    <xf numFmtId="0" fontId="25" fillId="0" borderId="4" xfId="0" applyFont="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Border="1" applyAlignment="1">
      <alignment vertical="center" wrapText="1"/>
    </xf>
    <xf numFmtId="0" fontId="26" fillId="6" borderId="4" xfId="0" applyFont="1" applyFill="1" applyBorder="1" applyAlignment="1">
      <alignment vertical="center" wrapText="1"/>
    </xf>
    <xf numFmtId="166" fontId="27" fillId="8" borderId="4" xfId="0" applyNumberFormat="1" applyFont="1" applyFill="1" applyBorder="1" applyAlignment="1">
      <alignment horizontal="center" vertical="center" wrapText="1"/>
    </xf>
    <xf numFmtId="166" fontId="25" fillId="7" borderId="4" xfId="0" applyNumberFormat="1" applyFont="1" applyFill="1" applyBorder="1" applyAlignment="1">
      <alignment horizontal="center" vertical="center" wrapText="1"/>
    </xf>
    <xf numFmtId="166" fontId="27" fillId="8" borderId="4" xfId="0" applyNumberFormat="1" applyFont="1" applyFill="1" applyBorder="1" applyAlignment="1">
      <alignment horizontal="right" vertical="center" wrapText="1"/>
    </xf>
    <xf numFmtId="0" fontId="28" fillId="6" borderId="4" xfId="0" applyFont="1" applyFill="1" applyBorder="1" applyAlignment="1">
      <alignment horizontal="center"/>
    </xf>
    <xf numFmtId="166" fontId="27" fillId="8" borderId="5" xfId="0" applyNumberFormat="1" applyFont="1" applyFill="1" applyBorder="1" applyAlignment="1">
      <alignment horizontal="center" vertical="center" wrapText="1"/>
    </xf>
    <xf numFmtId="3" fontId="27" fillId="8" borderId="5" xfId="0" applyNumberFormat="1" applyFont="1" applyFill="1" applyBorder="1" applyAlignment="1">
      <alignment horizontal="right" vertical="center" wrapText="1"/>
    </xf>
    <xf numFmtId="0" fontId="16" fillId="7" borderId="6" xfId="0" applyFont="1" applyFill="1" applyBorder="1" applyAlignment="1">
      <alignment horizontal="center" vertical="center" wrapText="1"/>
    </xf>
    <xf numFmtId="166" fontId="25" fillId="7" borderId="6" xfId="0" applyNumberFormat="1" applyFont="1" applyFill="1" applyBorder="1" applyAlignment="1">
      <alignment horizontal="center" vertical="center" wrapText="1"/>
    </xf>
    <xf numFmtId="0" fontId="30" fillId="0" borderId="4" xfId="0" applyFont="1" applyFill="1" applyBorder="1" applyAlignment="1">
      <alignment horizontal="center" vertical="center" wrapText="1"/>
    </xf>
    <xf numFmtId="0" fontId="25" fillId="0" borderId="4" xfId="0" applyFont="1" applyBorder="1" applyAlignment="1">
      <alignment horizontal="right" vertical="center" wrapText="1"/>
    </xf>
    <xf numFmtId="0" fontId="31" fillId="0" borderId="4" xfId="0" applyFont="1" applyBorder="1" applyAlignment="1">
      <alignment horizontal="right" vertical="center" wrapText="1"/>
    </xf>
    <xf numFmtId="0" fontId="26" fillId="0" borderId="4" xfId="0" applyFont="1" applyBorder="1" applyAlignment="1">
      <alignment horizontal="center" vertical="center" wrapText="1"/>
    </xf>
    <xf numFmtId="0" fontId="27" fillId="8" borderId="4" xfId="0" applyFont="1" applyFill="1" applyBorder="1" applyAlignment="1">
      <alignment horizontal="center" vertical="center" wrapText="1"/>
    </xf>
    <xf numFmtId="0" fontId="27" fillId="8" borderId="4" xfId="0" applyFont="1" applyFill="1" applyBorder="1" applyAlignment="1">
      <alignment horizontal="right" vertical="center" wrapText="1"/>
    </xf>
    <xf numFmtId="0" fontId="31" fillId="7" borderId="4" xfId="0" applyFont="1" applyFill="1" applyBorder="1" applyAlignment="1">
      <alignment horizontal="right" vertical="center" wrapText="1"/>
    </xf>
    <xf numFmtId="0" fontId="29" fillId="6" borderId="4" xfId="0" applyFont="1" applyFill="1" applyBorder="1" applyAlignment="1">
      <alignment horizontal="center"/>
    </xf>
    <xf numFmtId="0" fontId="15" fillId="0" borderId="5" xfId="0" applyFont="1" applyBorder="1" applyAlignment="1">
      <alignment horizontal="center" vertical="center" wrapText="1"/>
    </xf>
    <xf numFmtId="3" fontId="25" fillId="8" borderId="5" xfId="0" applyNumberFormat="1" applyFont="1" applyFill="1" applyBorder="1" applyAlignment="1">
      <alignment horizontal="center" vertical="center" wrapText="1"/>
    </xf>
    <xf numFmtId="0" fontId="31" fillId="7" borderId="5" xfId="0" applyFont="1" applyFill="1" applyBorder="1" applyAlignment="1">
      <alignment horizontal="right" vertical="center" wrapText="1"/>
    </xf>
    <xf numFmtId="0" fontId="15" fillId="0" borderId="6" xfId="0" applyFont="1" applyBorder="1" applyAlignment="1">
      <alignment horizontal="center" vertical="center" wrapText="1"/>
    </xf>
    <xf numFmtId="3" fontId="25" fillId="7" borderId="6" xfId="0" applyNumberFormat="1" applyFont="1" applyFill="1" applyBorder="1" applyAlignment="1">
      <alignment horizontal="center" vertical="center" wrapText="1"/>
    </xf>
    <xf numFmtId="164" fontId="25" fillId="6" borderId="4" xfId="0" applyNumberFormat="1" applyFont="1" applyFill="1" applyBorder="1" applyAlignment="1">
      <alignment horizontal="center" vertical="center" wrapText="1"/>
    </xf>
    <xf numFmtId="0" fontId="19" fillId="5" borderId="4" xfId="0" applyFont="1" applyFill="1" applyBorder="1" applyAlignment="1">
      <alignment vertical="center" wrapText="1"/>
    </xf>
    <xf numFmtId="0" fontId="20" fillId="5" borderId="4" xfId="0" applyFont="1" applyFill="1" applyBorder="1" applyAlignment="1">
      <alignment vertical="center" wrapText="1"/>
    </xf>
    <xf numFmtId="0" fontId="32" fillId="0" borderId="0" xfId="0" applyFont="1" applyAlignment="1">
      <alignment horizontal="center" wrapText="1"/>
    </xf>
    <xf numFmtId="0" fontId="3" fillId="6" borderId="0" xfId="0" applyFont="1" applyFill="1"/>
    <xf numFmtId="0" fontId="2" fillId="6" borderId="0" xfId="0" applyFont="1" applyFill="1"/>
    <xf numFmtId="0" fontId="0" fillId="6" borderId="0" xfId="0" applyFont="1" applyFill="1"/>
    <xf numFmtId="0" fontId="2" fillId="8" borderId="0" xfId="0" applyFont="1" applyFill="1"/>
    <xf numFmtId="0" fontId="0" fillId="8" borderId="0" xfId="0" applyFont="1" applyFill="1"/>
    <xf numFmtId="0" fontId="2" fillId="7" borderId="0" xfId="0" applyFont="1" applyFill="1"/>
    <xf numFmtId="0" fontId="0" fillId="7" borderId="0" xfId="0" applyFont="1" applyFill="1"/>
    <xf numFmtId="0" fontId="4" fillId="6" borderId="0" xfId="0" applyFont="1" applyFill="1" applyAlignment="1">
      <alignment horizontal="left" vertical="center" wrapText="1"/>
    </xf>
    <xf numFmtId="0" fontId="4" fillId="6" borderId="0" xfId="0" applyFont="1" applyFill="1" applyAlignment="1">
      <alignment horizontal="center" vertical="center" wrapText="1"/>
    </xf>
    <xf numFmtId="0" fontId="8" fillId="0" borderId="0" xfId="0" applyFont="1" applyAlignment="1">
      <alignment horizontal="left" vertical="center" wrapText="1"/>
    </xf>
    <xf numFmtId="166" fontId="7" fillId="0" borderId="0" xfId="1" applyNumberFormat="1" applyFont="1" applyAlignment="1">
      <alignment horizontal="center" vertical="center" wrapText="1"/>
    </xf>
    <xf numFmtId="166" fontId="8" fillId="0" borderId="0" xfId="1" applyNumberFormat="1" applyFont="1" applyAlignment="1">
      <alignment horizontal="left" vertical="center" wrapText="1"/>
    </xf>
    <xf numFmtId="0" fontId="0" fillId="9" borderId="0" xfId="0" applyFont="1" applyFill="1"/>
    <xf numFmtId="0" fontId="5" fillId="2" borderId="0" xfId="0" applyFont="1" applyFill="1" applyAlignment="1">
      <alignment vertical="center"/>
    </xf>
    <xf numFmtId="0" fontId="6" fillId="0" borderId="0" xfId="0" applyFont="1" applyAlignment="1">
      <alignment horizontal="center" wrapText="1"/>
    </xf>
    <xf numFmtId="0" fontId="4" fillId="0" borderId="0" xfId="0" applyFont="1" applyAlignment="1">
      <alignment horizontal="left" vertical="top" wrapText="1"/>
    </xf>
    <xf numFmtId="0" fontId="6" fillId="0" borderId="0" xfId="0" applyFont="1" applyAlignment="1">
      <alignment horizontal="left" vertical="top" wrapText="1"/>
    </xf>
    <xf numFmtId="0" fontId="6" fillId="4" borderId="0" xfId="0" applyFont="1" applyFill="1" applyAlignment="1">
      <alignment horizontal="left" wrapText="1"/>
    </xf>
    <xf numFmtId="0" fontId="6" fillId="0" borderId="0" xfId="0" applyFont="1" applyAlignment="1">
      <alignment horizontal="left" vertical="center" wrapText="1"/>
    </xf>
    <xf numFmtId="0" fontId="12" fillId="0" borderId="0" xfId="0" applyFont="1" applyAlignment="1">
      <alignment horizontal="left" vertical="top" wrapText="1"/>
    </xf>
    <xf numFmtId="0" fontId="2" fillId="0" borderId="0" xfId="0" applyFont="1" applyAlignment="1">
      <alignment horizontal="left" vertical="top" wrapText="1"/>
    </xf>
    <xf numFmtId="43" fontId="16" fillId="7" borderId="4" xfId="0" applyNumberFormat="1" applyFont="1" applyFill="1" applyBorder="1" applyAlignment="1">
      <alignment horizontal="center" vertical="center" wrapText="1"/>
    </xf>
    <xf numFmtId="166" fontId="27" fillId="7" borderId="4" xfId="0" applyNumberFormat="1" applyFont="1" applyFill="1" applyBorder="1" applyAlignment="1">
      <alignment horizontal="right" vertical="center" wrapText="1"/>
    </xf>
    <xf numFmtId="166" fontId="24" fillId="0" borderId="4" xfId="0" applyNumberFormat="1" applyFont="1" applyBorder="1" applyAlignment="1">
      <alignment horizontal="center" vertical="center" wrapText="1"/>
    </xf>
    <xf numFmtId="3" fontId="0" fillId="7" borderId="5" xfId="0" applyNumberFormat="1" applyFill="1" applyBorder="1" applyAlignment="1">
      <alignment horizontal="right" wrapText="1"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80"/>
  <sheetViews>
    <sheetView tabSelected="1" topLeftCell="A7" zoomScale="91" zoomScaleNormal="91" zoomScaleSheetLayoutView="110" workbookViewId="0">
      <selection activeCell="B42" sqref="B42"/>
    </sheetView>
  </sheetViews>
  <sheetFormatPr defaultColWidth="9.140625" defaultRowHeight="18.75"/>
  <cols>
    <col min="1" max="1" width="20.5703125" style="3" customWidth="1"/>
    <col min="2" max="2" width="17.5703125" style="3" customWidth="1"/>
    <col min="3" max="3" width="18.7109375" style="3" customWidth="1"/>
    <col min="4" max="4" width="16.140625" style="3" customWidth="1"/>
    <col min="5" max="5" width="19.5703125" style="3" customWidth="1"/>
    <col min="6" max="16384" width="9.140625" style="3"/>
  </cols>
  <sheetData>
    <row r="1" spans="1:5">
      <c r="A1" s="47" t="s">
        <v>77</v>
      </c>
      <c r="B1" s="48"/>
      <c r="C1" s="48"/>
      <c r="D1" s="48"/>
      <c r="E1" s="48"/>
    </row>
    <row r="2" spans="1:5">
      <c r="A2" s="49" t="s">
        <v>78</v>
      </c>
      <c r="B2" s="50"/>
      <c r="C2" s="50"/>
      <c r="D2" s="50"/>
      <c r="E2" s="50"/>
    </row>
    <row r="3" spans="1:5">
      <c r="A3" s="51" t="s">
        <v>79</v>
      </c>
      <c r="B3" s="52"/>
      <c r="C3" s="52"/>
      <c r="D3" s="52"/>
      <c r="E3" s="52"/>
    </row>
    <row r="5" spans="1:5" ht="81" customHeight="1">
      <c r="A5" s="140" t="s">
        <v>39</v>
      </c>
      <c r="B5" s="140"/>
      <c r="C5" s="140"/>
      <c r="D5" s="140"/>
      <c r="E5" s="25"/>
    </row>
    <row r="6" spans="1:5" ht="54" customHeight="1">
      <c r="A6" s="141" t="s">
        <v>0</v>
      </c>
      <c r="B6" s="141"/>
      <c r="C6" s="141"/>
      <c r="D6" s="141"/>
    </row>
    <row r="7" spans="1:5">
      <c r="A7" s="7"/>
      <c r="B7" s="7"/>
      <c r="C7" s="7"/>
      <c r="D7" s="7"/>
      <c r="E7" s="7"/>
    </row>
    <row r="8" spans="1:5">
      <c r="A8" s="8" t="s">
        <v>1</v>
      </c>
      <c r="B8" s="9">
        <v>25000</v>
      </c>
      <c r="C8" s="8" t="s">
        <v>2</v>
      </c>
      <c r="D8" s="9">
        <v>20000</v>
      </c>
    </row>
    <row r="9" spans="1:5" s="6" customFormat="1">
      <c r="A9" s="19" t="s">
        <v>3</v>
      </c>
      <c r="B9" s="20">
        <v>40000</v>
      </c>
      <c r="C9" s="19" t="s">
        <v>4</v>
      </c>
      <c r="D9" s="20">
        <v>25000</v>
      </c>
    </row>
    <row r="10" spans="1:5">
      <c r="A10" s="8" t="s">
        <v>5</v>
      </c>
      <c r="B10" s="9">
        <v>39000</v>
      </c>
      <c r="C10" s="8" t="s">
        <v>6</v>
      </c>
      <c r="D10" s="9">
        <v>37500</v>
      </c>
    </row>
    <row r="12" spans="1:5">
      <c r="A12" s="5" t="s">
        <v>34</v>
      </c>
      <c r="C12" s="5">
        <v>25</v>
      </c>
      <c r="E12" s="3" t="s">
        <v>35</v>
      </c>
    </row>
    <row r="13" spans="1:5">
      <c r="A13" s="5"/>
    </row>
    <row r="14" spans="1:5" ht="42.75" customHeight="1">
      <c r="A14" s="141" t="s">
        <v>7</v>
      </c>
      <c r="B14" s="141"/>
      <c r="C14" s="141"/>
      <c r="D14" s="141"/>
    </row>
    <row r="16" spans="1:5">
      <c r="A16" s="7"/>
      <c r="B16" s="7"/>
      <c r="C16" s="7"/>
      <c r="D16" s="7"/>
    </row>
    <row r="17" spans="1:5">
      <c r="A17" s="10">
        <v>0.25</v>
      </c>
      <c r="B17" s="4" t="s">
        <v>8</v>
      </c>
    </row>
    <row r="18" spans="1:5" s="6" customFormat="1">
      <c r="A18" s="21">
        <v>0.7</v>
      </c>
      <c r="B18" s="22" t="s">
        <v>9</v>
      </c>
    </row>
    <row r="19" spans="1:5">
      <c r="A19" s="10">
        <v>0.05</v>
      </c>
      <c r="B19" s="8" t="s">
        <v>10</v>
      </c>
    </row>
    <row r="21" spans="1:5">
      <c r="A21" s="5" t="s">
        <v>40</v>
      </c>
    </row>
    <row r="22" spans="1:5">
      <c r="A22" s="5"/>
    </row>
    <row r="23" spans="1:5" ht="61.5" customHeight="1">
      <c r="A23" s="141" t="s">
        <v>41</v>
      </c>
      <c r="B23" s="141"/>
      <c r="C23" s="141"/>
      <c r="D23" s="141"/>
    </row>
    <row r="24" spans="1:5">
      <c r="A24" s="4"/>
    </row>
    <row r="25" spans="1:5">
      <c r="A25" s="4"/>
    </row>
    <row r="26" spans="1:5" ht="54" customHeight="1">
      <c r="A26" s="141" t="s">
        <v>42</v>
      </c>
      <c r="B26" s="141"/>
      <c r="C26" s="141"/>
      <c r="D26" s="141"/>
      <c r="E26" s="58"/>
    </row>
    <row r="27" spans="1:5" ht="18.75" customHeight="1">
      <c r="A27" s="136" t="s">
        <v>43</v>
      </c>
      <c r="B27" s="11"/>
      <c r="C27" s="11"/>
    </row>
    <row r="28" spans="1:5">
      <c r="A28" s="12">
        <v>43646</v>
      </c>
      <c r="B28" s="9">
        <v>95000</v>
      </c>
      <c r="C28" s="13" t="s">
        <v>11</v>
      </c>
    </row>
    <row r="29" spans="1:5" s="6" customFormat="1">
      <c r="A29" s="23">
        <v>43738</v>
      </c>
      <c r="B29" s="24" t="s">
        <v>12</v>
      </c>
      <c r="C29" s="24" t="s">
        <v>11</v>
      </c>
    </row>
    <row r="31" spans="1:5" ht="26.25" customHeight="1">
      <c r="A31" s="59" t="s">
        <v>44</v>
      </c>
      <c r="B31" s="59"/>
      <c r="C31" s="59"/>
      <c r="D31" s="59"/>
      <c r="E31" s="59"/>
    </row>
    <row r="32" spans="1:5">
      <c r="A32" s="5" t="s">
        <v>36</v>
      </c>
      <c r="B32" s="27"/>
      <c r="C32" s="27"/>
      <c r="D32" s="27"/>
      <c r="E32" s="27"/>
    </row>
    <row r="33" spans="1:5" ht="18.75" customHeight="1">
      <c r="A33" s="17"/>
      <c r="B33" s="26" t="s">
        <v>1</v>
      </c>
      <c r="C33" s="26" t="s">
        <v>3</v>
      </c>
      <c r="D33" s="26" t="s">
        <v>5</v>
      </c>
      <c r="E33" s="18" t="s">
        <v>14</v>
      </c>
    </row>
    <row r="34" spans="1:5">
      <c r="A34" s="14" t="s">
        <v>90</v>
      </c>
      <c r="B34" s="43">
        <v>25000</v>
      </c>
      <c r="C34" s="43">
        <v>40000</v>
      </c>
      <c r="D34" s="43">
        <v>39000</v>
      </c>
      <c r="E34" s="42">
        <f>SUM(B34:D34)</f>
        <v>104000</v>
      </c>
    </row>
    <row r="35" spans="1:5" s="6" customFormat="1" ht="30.75" thickBot="1">
      <c r="A35" s="16" t="s">
        <v>15</v>
      </c>
      <c r="B35" s="44">
        <v>1</v>
      </c>
      <c r="C35" s="44">
        <v>1</v>
      </c>
      <c r="D35" s="44">
        <v>1</v>
      </c>
      <c r="E35" s="42">
        <f t="shared" ref="E35:E36" si="0">SUM(B35:D35)</f>
        <v>3</v>
      </c>
    </row>
    <row r="36" spans="1:5" ht="19.5" thickBot="1">
      <c r="A36" s="14" t="s">
        <v>16</v>
      </c>
      <c r="B36" s="41">
        <f>B34*B35</f>
        <v>25000</v>
      </c>
      <c r="C36" s="41">
        <f t="shared" ref="C36:D36" si="1">C34*C35</f>
        <v>40000</v>
      </c>
      <c r="D36" s="41">
        <f t="shared" si="1"/>
        <v>39000</v>
      </c>
      <c r="E36" s="42">
        <f t="shared" si="0"/>
        <v>104000</v>
      </c>
    </row>
    <row r="37" spans="1:5" ht="19.5" thickTop="1">
      <c r="B37" s="5"/>
    </row>
    <row r="38" spans="1:5" ht="41.25" customHeight="1">
      <c r="A38" s="139" t="s">
        <v>37</v>
      </c>
      <c r="B38" s="139"/>
      <c r="C38" s="139"/>
      <c r="D38" s="139"/>
      <c r="E38" s="139"/>
    </row>
    <row r="39" spans="1:5">
      <c r="A39" s="15" t="s">
        <v>17</v>
      </c>
      <c r="B39" s="15"/>
      <c r="D39" s="15"/>
      <c r="E39" s="15"/>
    </row>
    <row r="40" spans="1:5">
      <c r="A40" s="15"/>
      <c r="B40" s="30"/>
      <c r="D40" s="30"/>
      <c r="E40" s="30"/>
    </row>
    <row r="41" spans="1:5" ht="18.75" customHeight="1">
      <c r="A41" s="18"/>
      <c r="B41" s="26" t="s">
        <v>1</v>
      </c>
      <c r="C41" s="26" t="s">
        <v>3</v>
      </c>
      <c r="D41" s="26" t="s">
        <v>5</v>
      </c>
      <c r="E41" s="28" t="s">
        <v>14</v>
      </c>
    </row>
    <row r="42" spans="1:5">
      <c r="A42" s="14" t="s">
        <v>82</v>
      </c>
      <c r="B42" s="65">
        <v>367500</v>
      </c>
      <c r="C42" s="55"/>
      <c r="D42" s="53"/>
      <c r="E42" s="67">
        <f>SUM(B42:D42)</f>
        <v>367500</v>
      </c>
    </row>
    <row r="43" spans="1:5" s="6" customFormat="1">
      <c r="A43" s="16" t="s">
        <v>18</v>
      </c>
      <c r="B43" s="65">
        <v>6250</v>
      </c>
      <c r="C43" s="65">
        <v>17500</v>
      </c>
      <c r="D43" s="53"/>
      <c r="E43" s="67">
        <f t="shared" ref="E43:E46" si="2">SUM(B43:D43)</f>
        <v>23750</v>
      </c>
    </row>
    <row r="44" spans="1:5" s="6" customFormat="1">
      <c r="A44" s="16" t="s">
        <v>19</v>
      </c>
      <c r="B44" s="53"/>
      <c r="C44" s="65">
        <v>10000</v>
      </c>
      <c r="D44" s="66">
        <v>28000</v>
      </c>
      <c r="E44" s="67">
        <f t="shared" si="2"/>
        <v>38000</v>
      </c>
    </row>
    <row r="45" spans="1:5" s="6" customFormat="1" ht="30.75" thickBot="1">
      <c r="A45" s="16" t="s">
        <v>20</v>
      </c>
      <c r="B45" s="54"/>
      <c r="C45" s="56"/>
      <c r="D45" s="68">
        <v>9750</v>
      </c>
      <c r="E45" s="67">
        <f t="shared" si="2"/>
        <v>9750</v>
      </c>
    </row>
    <row r="46" spans="1:5" ht="30.75" thickBot="1">
      <c r="A46" s="14" t="s">
        <v>21</v>
      </c>
      <c r="B46" s="45">
        <f>SUM(B42:B45)</f>
        <v>373750</v>
      </c>
      <c r="C46" s="45">
        <f t="shared" ref="C46:D46" si="3">SUM(C42:C45)</f>
        <v>27500</v>
      </c>
      <c r="D46" s="45">
        <f t="shared" si="3"/>
        <v>37750</v>
      </c>
      <c r="E46" s="67">
        <f t="shared" si="2"/>
        <v>439000</v>
      </c>
    </row>
    <row r="47" spans="1:5" ht="19.5" thickTop="1">
      <c r="B47" s="14"/>
      <c r="C47" s="29"/>
      <c r="D47" s="29"/>
      <c r="E47" s="29"/>
    </row>
    <row r="48" spans="1:5">
      <c r="B48" s="14"/>
      <c r="C48" s="29"/>
      <c r="D48" s="29"/>
      <c r="E48" s="29"/>
    </row>
    <row r="49" spans="1:5">
      <c r="B49" s="14"/>
      <c r="C49" s="29"/>
      <c r="D49" s="29"/>
      <c r="E49" s="29"/>
    </row>
    <row r="50" spans="1:5">
      <c r="B50" s="14"/>
      <c r="C50" s="29"/>
      <c r="D50" s="29"/>
      <c r="E50" s="29"/>
    </row>
    <row r="51" spans="1:5">
      <c r="B51" s="14"/>
      <c r="C51" s="29"/>
      <c r="D51" s="29"/>
      <c r="E51" s="29"/>
    </row>
    <row r="52" spans="1:5">
      <c r="B52" s="14"/>
      <c r="C52" s="29"/>
      <c r="D52" s="29"/>
      <c r="E52" s="29"/>
    </row>
    <row r="53" spans="1:5">
      <c r="B53" s="14"/>
      <c r="C53" s="29"/>
      <c r="D53" s="29"/>
      <c r="E53" s="29"/>
    </row>
    <row r="54" spans="1:5">
      <c r="B54" s="14"/>
      <c r="C54" s="29"/>
      <c r="D54" s="29"/>
      <c r="E54" s="29"/>
    </row>
    <row r="55" spans="1:5">
      <c r="B55" s="14"/>
      <c r="C55" s="29"/>
      <c r="D55" s="29"/>
      <c r="E55" s="29"/>
    </row>
    <row r="56" spans="1:5">
      <c r="B56" s="14"/>
      <c r="C56" s="29"/>
      <c r="D56" s="29"/>
      <c r="E56" s="29"/>
    </row>
    <row r="57" spans="1:5">
      <c r="B57" s="14"/>
      <c r="C57" s="29"/>
      <c r="D57" s="29"/>
      <c r="E57" s="29"/>
    </row>
    <row r="58" spans="1:5">
      <c r="B58" s="14"/>
      <c r="C58" s="29"/>
      <c r="D58" s="29"/>
      <c r="E58" s="29"/>
    </row>
    <row r="59" spans="1:5" ht="35.25" customHeight="1">
      <c r="A59" s="137" t="s">
        <v>13</v>
      </c>
      <c r="B59" s="137"/>
      <c r="C59" s="137"/>
      <c r="D59" s="137"/>
      <c r="E59" s="137"/>
    </row>
    <row r="60" spans="1:5">
      <c r="B60" s="57" t="s">
        <v>38</v>
      </c>
      <c r="C60" s="15"/>
      <c r="D60" s="15"/>
      <c r="E60" s="15"/>
    </row>
    <row r="61" spans="1:5" ht="18.75" customHeight="1">
      <c r="A61" s="18"/>
      <c r="B61" s="18" t="s">
        <v>1</v>
      </c>
      <c r="C61" s="18" t="s">
        <v>3</v>
      </c>
      <c r="D61" s="18" t="s">
        <v>5</v>
      </c>
      <c r="E61" s="18" t="s">
        <v>2</v>
      </c>
    </row>
    <row r="62" spans="1:5" ht="30">
      <c r="A62" s="14" t="s">
        <v>83</v>
      </c>
      <c r="B62" s="46">
        <v>25000</v>
      </c>
      <c r="C62" s="46">
        <v>40000</v>
      </c>
      <c r="D62" s="46">
        <v>39000</v>
      </c>
      <c r="E62" s="46">
        <v>20000</v>
      </c>
    </row>
    <row r="63" spans="1:5" s="6" customFormat="1" ht="44.25" customHeight="1" thickBot="1">
      <c r="A63" s="69" t="s">
        <v>22</v>
      </c>
      <c r="B63" s="63">
        <v>8000</v>
      </c>
      <c r="C63" s="63">
        <v>7800</v>
      </c>
      <c r="D63" s="63">
        <v>4000</v>
      </c>
      <c r="E63" s="63">
        <v>5000</v>
      </c>
    </row>
    <row r="64" spans="1:5" s="6" customFormat="1">
      <c r="A64" s="60" t="s">
        <v>23</v>
      </c>
      <c r="B64" s="62">
        <f>B62+B63</f>
        <v>33000</v>
      </c>
      <c r="C64" s="62">
        <f t="shared" ref="C64:E64" si="4">C62+C63</f>
        <v>47800</v>
      </c>
      <c r="D64" s="62">
        <f t="shared" si="4"/>
        <v>43000</v>
      </c>
      <c r="E64" s="62">
        <f t="shared" si="4"/>
        <v>25000</v>
      </c>
    </row>
    <row r="65" spans="1:5" s="6" customFormat="1" ht="39" customHeight="1" thickBot="1">
      <c r="A65" s="69" t="s">
        <v>24</v>
      </c>
      <c r="B65" s="64">
        <v>5000</v>
      </c>
      <c r="C65" s="63">
        <v>8000</v>
      </c>
      <c r="D65" s="63">
        <v>7800</v>
      </c>
      <c r="E65" s="63">
        <v>4000</v>
      </c>
    </row>
    <row r="66" spans="1:5" ht="36">
      <c r="A66" s="61" t="s">
        <v>84</v>
      </c>
      <c r="B66" s="62">
        <f>B64-B65</f>
        <v>28000</v>
      </c>
      <c r="C66" s="62">
        <f t="shared" ref="C66:E66" si="5">C64-C65</f>
        <v>39800</v>
      </c>
      <c r="D66" s="62">
        <f t="shared" si="5"/>
        <v>35200</v>
      </c>
      <c r="E66" s="62">
        <f t="shared" si="5"/>
        <v>21000</v>
      </c>
    </row>
    <row r="67" spans="1:5">
      <c r="B67" s="5"/>
    </row>
    <row r="68" spans="1:5" ht="42" customHeight="1">
      <c r="A68" s="138" t="s">
        <v>45</v>
      </c>
      <c r="B68" s="138"/>
      <c r="C68" s="138"/>
      <c r="D68" s="138"/>
      <c r="E68" s="138"/>
    </row>
    <row r="69" spans="1:5">
      <c r="A69" s="15" t="s">
        <v>25</v>
      </c>
      <c r="B69" s="15"/>
      <c r="C69" s="15"/>
      <c r="D69" s="15"/>
      <c r="E69" s="15"/>
    </row>
    <row r="70" spans="1:5" ht="18.75" customHeight="1">
      <c r="A70" s="18"/>
      <c r="B70" s="18" t="s">
        <v>1</v>
      </c>
      <c r="C70" s="18" t="s">
        <v>3</v>
      </c>
      <c r="D70" s="18" t="s">
        <v>5</v>
      </c>
      <c r="E70" s="18" t="s">
        <v>2</v>
      </c>
    </row>
    <row r="71" spans="1:5" ht="38.25">
      <c r="A71" s="76" t="s">
        <v>85</v>
      </c>
      <c r="B71" s="70">
        <v>28000</v>
      </c>
      <c r="C71" s="70">
        <v>39800</v>
      </c>
      <c r="D71" s="70">
        <v>35200</v>
      </c>
      <c r="E71" s="70">
        <v>21000</v>
      </c>
    </row>
    <row r="72" spans="1:5" s="6" customFormat="1" ht="51.75" thickBot="1">
      <c r="A72" s="77" t="s">
        <v>26</v>
      </c>
      <c r="B72" s="72">
        <v>6</v>
      </c>
      <c r="C72" s="72">
        <v>6</v>
      </c>
      <c r="D72" s="72">
        <v>6</v>
      </c>
      <c r="E72" s="72">
        <v>6</v>
      </c>
    </row>
    <row r="73" spans="1:5" s="6" customFormat="1" ht="38.25">
      <c r="A73" s="77" t="s">
        <v>27</v>
      </c>
      <c r="B73" s="71">
        <f>B71*B72</f>
        <v>168000</v>
      </c>
      <c r="C73" s="71">
        <f t="shared" ref="C73:E73" si="6">C71*C72</f>
        <v>238800</v>
      </c>
      <c r="D73" s="71">
        <f t="shared" si="6"/>
        <v>211200</v>
      </c>
      <c r="E73" s="71">
        <f t="shared" si="6"/>
        <v>126000</v>
      </c>
    </row>
    <row r="74" spans="1:5" s="6" customFormat="1" ht="39" thickBot="1">
      <c r="A74" s="77" t="s">
        <v>28</v>
      </c>
      <c r="B74" s="73">
        <v>143280</v>
      </c>
      <c r="C74" s="73">
        <v>126720</v>
      </c>
      <c r="D74" s="73">
        <v>75600</v>
      </c>
      <c r="E74" s="147">
        <v>0</v>
      </c>
    </row>
    <row r="75" spans="1:5" s="6" customFormat="1" ht="25.5">
      <c r="A75" s="77" t="s">
        <v>29</v>
      </c>
      <c r="B75" s="71">
        <v>311280</v>
      </c>
      <c r="C75" s="71">
        <v>365520</v>
      </c>
      <c r="D75" s="71">
        <v>286800</v>
      </c>
    </row>
    <row r="76" spans="1:5" s="6" customFormat="1" ht="26.25" thickBot="1">
      <c r="A76" s="77" t="s">
        <v>30</v>
      </c>
      <c r="B76" s="73">
        <v>95000</v>
      </c>
      <c r="C76" s="73">
        <v>143280</v>
      </c>
      <c r="D76" s="73">
        <v>126720</v>
      </c>
    </row>
    <row r="77" spans="1:5" s="6" customFormat="1" ht="25.5">
      <c r="A77" s="77" t="s">
        <v>31</v>
      </c>
      <c r="B77" s="71">
        <v>216280</v>
      </c>
      <c r="C77" s="71">
        <v>2222240</v>
      </c>
      <c r="D77" s="71">
        <v>160080</v>
      </c>
    </row>
    <row r="78" spans="1:5" s="6" customFormat="1" ht="26.25" thickBot="1">
      <c r="A78" s="77" t="s">
        <v>32</v>
      </c>
      <c r="B78" s="74">
        <v>1</v>
      </c>
      <c r="C78" s="74">
        <v>1</v>
      </c>
      <c r="D78" s="74">
        <v>1</v>
      </c>
    </row>
    <row r="79" spans="1:5" ht="25.5">
      <c r="A79" s="76" t="s">
        <v>33</v>
      </c>
      <c r="B79" s="71">
        <f>B77*B78</f>
        <v>216280</v>
      </c>
      <c r="C79" s="71">
        <f t="shared" ref="C79:D79" si="7">C77*C78</f>
        <v>2222240</v>
      </c>
      <c r="D79" s="71">
        <f t="shared" si="7"/>
        <v>160080</v>
      </c>
    </row>
    <row r="80" spans="1:5">
      <c r="A80" s="75"/>
    </row>
  </sheetData>
  <mergeCells count="8">
    <mergeCell ref="A59:E59"/>
    <mergeCell ref="A68:E68"/>
    <mergeCell ref="A38:E38"/>
    <mergeCell ref="A5:D5"/>
    <mergeCell ref="A6:D6"/>
    <mergeCell ref="A14:D14"/>
    <mergeCell ref="A23:D23"/>
    <mergeCell ref="A26:D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39"/>
  <sheetViews>
    <sheetView view="pageBreakPreview" topLeftCell="A28" zoomScale="112" zoomScaleSheetLayoutView="112" workbookViewId="0">
      <selection activeCell="J37" sqref="J37"/>
    </sheetView>
  </sheetViews>
  <sheetFormatPr defaultColWidth="9.140625" defaultRowHeight="15.75"/>
  <cols>
    <col min="1" max="1" width="17.85546875" style="1" customWidth="1"/>
    <col min="2" max="2" width="11.28515625" style="1" customWidth="1"/>
    <col min="3" max="3" width="12.42578125" style="1" customWidth="1"/>
    <col min="4" max="4" width="12.7109375" style="1" customWidth="1"/>
    <col min="5" max="5" width="12.140625" style="1" customWidth="1"/>
    <col min="6" max="6" width="12" style="1" customWidth="1"/>
    <col min="7" max="7" width="11.28515625" style="1" customWidth="1"/>
    <col min="8" max="16384" width="9.140625" style="1"/>
  </cols>
  <sheetData>
    <row r="1" spans="1:7" s="15" customFormat="1" ht="15">
      <c r="A1" s="124" t="s">
        <v>77</v>
      </c>
      <c r="B1" s="125"/>
      <c r="C1" s="125"/>
      <c r="D1" s="125"/>
      <c r="E1" s="126" t="s">
        <v>78</v>
      </c>
      <c r="F1" s="127"/>
      <c r="G1" s="135"/>
    </row>
    <row r="2" spans="1:7" s="15" customFormat="1" ht="15">
      <c r="A2" s="128" t="s">
        <v>79</v>
      </c>
      <c r="B2" s="129"/>
      <c r="C2" s="129"/>
      <c r="D2" s="129"/>
      <c r="E2" s="129"/>
      <c r="F2" s="129"/>
      <c r="G2" s="129"/>
    </row>
    <row r="3" spans="1:7">
      <c r="A3" s="2" t="s">
        <v>46</v>
      </c>
    </row>
    <row r="4" spans="1:7" ht="39" customHeight="1">
      <c r="A4" s="142" t="s">
        <v>62</v>
      </c>
      <c r="B4" s="142"/>
      <c r="C4" s="142"/>
      <c r="D4" s="142"/>
      <c r="E4" s="142"/>
      <c r="F4" s="142"/>
      <c r="G4" s="78"/>
    </row>
    <row r="5" spans="1:7">
      <c r="A5" s="130"/>
      <c r="B5" s="131" t="s">
        <v>63</v>
      </c>
      <c r="C5" s="131" t="s">
        <v>64</v>
      </c>
      <c r="D5" s="130" t="s">
        <v>65</v>
      </c>
      <c r="E5" s="31"/>
      <c r="F5" s="31"/>
      <c r="G5" s="31"/>
    </row>
    <row r="6" spans="1:7">
      <c r="A6" s="132" t="s">
        <v>58</v>
      </c>
      <c r="B6" s="133">
        <v>80000</v>
      </c>
      <c r="C6" s="133">
        <v>100000</v>
      </c>
      <c r="D6" s="134">
        <f>B6-C6</f>
        <v>-20000</v>
      </c>
      <c r="E6" s="31"/>
      <c r="F6" s="31"/>
      <c r="G6" s="31"/>
    </row>
    <row r="7" spans="1:7" ht="31.5">
      <c r="A7" s="130" t="s">
        <v>71</v>
      </c>
      <c r="B7" s="123"/>
      <c r="C7" s="123"/>
      <c r="D7" s="123"/>
      <c r="E7" s="31"/>
      <c r="F7" s="31"/>
      <c r="G7" s="31"/>
    </row>
    <row r="8" spans="1:7" ht="31.5">
      <c r="A8" s="31" t="s">
        <v>66</v>
      </c>
      <c r="B8" s="33">
        <v>5600</v>
      </c>
      <c r="C8" s="33">
        <v>6000</v>
      </c>
      <c r="D8" s="34">
        <f>B8-C8</f>
        <v>-400</v>
      </c>
      <c r="E8" s="31"/>
      <c r="F8" s="31"/>
      <c r="G8" s="31"/>
    </row>
    <row r="9" spans="1:7" ht="31.5">
      <c r="A9" s="31" t="s">
        <v>67</v>
      </c>
      <c r="B9" s="33">
        <v>12000</v>
      </c>
      <c r="C9" s="33">
        <v>13500</v>
      </c>
      <c r="D9" s="34">
        <f>B9-C9</f>
        <v>-1500</v>
      </c>
      <c r="E9" s="31"/>
      <c r="F9" s="31"/>
      <c r="G9" s="31"/>
    </row>
    <row r="10" spans="1:7">
      <c r="A10" s="31" t="s">
        <v>68</v>
      </c>
      <c r="B10" s="33">
        <v>7800</v>
      </c>
      <c r="C10" s="33">
        <v>9200</v>
      </c>
      <c r="D10" s="34">
        <f t="shared" ref="D10:D12" si="0">B10-C10</f>
        <v>-1400</v>
      </c>
      <c r="E10" s="31"/>
      <c r="F10" s="31"/>
      <c r="G10" s="31"/>
    </row>
    <row r="11" spans="1:7">
      <c r="A11" s="31" t="s">
        <v>69</v>
      </c>
      <c r="B11" s="38">
        <v>5000</v>
      </c>
      <c r="C11" s="38">
        <v>4500</v>
      </c>
      <c r="D11" s="39">
        <f t="shared" si="0"/>
        <v>500</v>
      </c>
      <c r="E11" s="31"/>
      <c r="F11" s="31"/>
      <c r="G11" s="31"/>
    </row>
    <row r="12" spans="1:7">
      <c r="A12" s="31"/>
      <c r="B12" s="35">
        <f>SUM(B8:B11)</f>
        <v>30400</v>
      </c>
      <c r="C12" s="35">
        <f>SUM(C8:C11)</f>
        <v>33200</v>
      </c>
      <c r="D12" s="34">
        <f t="shared" si="0"/>
        <v>-2800</v>
      </c>
      <c r="E12" s="31"/>
      <c r="F12" s="31"/>
      <c r="G12" s="31"/>
    </row>
    <row r="13" spans="1:7" ht="7.5" customHeight="1">
      <c r="A13" s="31"/>
      <c r="B13" s="32"/>
      <c r="C13" s="32"/>
      <c r="D13" s="32"/>
      <c r="E13" s="31"/>
      <c r="F13" s="31"/>
      <c r="G13" s="31"/>
    </row>
    <row r="14" spans="1:7" ht="15" customHeight="1">
      <c r="A14" s="130" t="s">
        <v>72</v>
      </c>
      <c r="B14" s="131"/>
      <c r="C14" s="131"/>
      <c r="D14" s="131"/>
      <c r="E14" s="31"/>
      <c r="F14" s="31"/>
      <c r="G14" s="31"/>
    </row>
    <row r="15" spans="1:7">
      <c r="A15" s="31" t="s">
        <v>60</v>
      </c>
      <c r="B15" s="33">
        <v>1500</v>
      </c>
      <c r="C15" s="33">
        <v>1500</v>
      </c>
      <c r="D15" s="35"/>
      <c r="E15" s="31"/>
      <c r="F15" s="31"/>
      <c r="G15" s="31"/>
    </row>
    <row r="16" spans="1:7">
      <c r="A16" s="31" t="s">
        <v>73</v>
      </c>
      <c r="B16" s="33">
        <v>1200</v>
      </c>
      <c r="C16" s="33">
        <v>1200</v>
      </c>
      <c r="D16" s="35"/>
      <c r="E16" s="31"/>
      <c r="F16" s="31"/>
      <c r="G16" s="31"/>
    </row>
    <row r="17" spans="1:7">
      <c r="A17" s="31" t="s">
        <v>74</v>
      </c>
      <c r="B17" s="33">
        <v>800</v>
      </c>
      <c r="C17" s="33">
        <v>800</v>
      </c>
      <c r="D17" s="35"/>
      <c r="E17" s="31"/>
      <c r="F17" s="31"/>
      <c r="G17" s="31"/>
    </row>
    <row r="18" spans="1:7" ht="31.5">
      <c r="A18" s="31" t="s">
        <v>75</v>
      </c>
      <c r="B18" s="38">
        <v>500</v>
      </c>
      <c r="C18" s="38">
        <v>500</v>
      </c>
      <c r="D18" s="40"/>
      <c r="E18" s="31"/>
      <c r="F18" s="31"/>
      <c r="G18" s="31"/>
    </row>
    <row r="19" spans="1:7">
      <c r="A19" s="31" t="s">
        <v>76</v>
      </c>
      <c r="B19" s="33">
        <f>SUM(B15:B18)</f>
        <v>4000</v>
      </c>
      <c r="C19" s="33">
        <f>SUM(C15:C18)</f>
        <v>4000</v>
      </c>
      <c r="D19" s="35"/>
      <c r="E19" s="31"/>
      <c r="F19" s="31"/>
      <c r="G19" s="31"/>
    </row>
    <row r="20" spans="1:7">
      <c r="A20" s="31" t="s">
        <v>61</v>
      </c>
      <c r="B20" s="32"/>
      <c r="C20" s="32"/>
      <c r="D20" s="31"/>
      <c r="E20" s="31"/>
      <c r="F20" s="31"/>
      <c r="G20" s="31"/>
    </row>
    <row r="21" spans="1:7" ht="8.25" customHeight="1">
      <c r="A21" s="31"/>
      <c r="B21" s="32"/>
      <c r="C21" s="32"/>
      <c r="D21" s="31"/>
      <c r="E21" s="31"/>
      <c r="F21" s="31"/>
      <c r="G21" s="31"/>
    </row>
    <row r="22" spans="1:7" ht="28.5" customHeight="1">
      <c r="A22" s="143" t="s">
        <v>70</v>
      </c>
      <c r="B22" s="143"/>
      <c r="C22" s="143"/>
      <c r="D22" s="143"/>
      <c r="E22" s="143"/>
      <c r="F22" s="143"/>
      <c r="G22" s="143"/>
    </row>
    <row r="23" spans="1:7">
      <c r="B23" s="36" t="s">
        <v>47</v>
      </c>
      <c r="C23" s="36"/>
      <c r="D23" s="37" t="s">
        <v>48</v>
      </c>
      <c r="E23" s="36"/>
      <c r="F23" s="36" t="s">
        <v>49</v>
      </c>
      <c r="G23" s="32" t="s">
        <v>87</v>
      </c>
    </row>
    <row r="24" spans="1:7" ht="42" customHeight="1">
      <c r="A24" s="82"/>
      <c r="B24" s="82" t="s">
        <v>50</v>
      </c>
      <c r="C24" s="82"/>
      <c r="D24" s="122" t="s">
        <v>80</v>
      </c>
      <c r="E24" s="82"/>
      <c r="F24" s="82" t="s">
        <v>51</v>
      </c>
      <c r="G24" s="83" t="s">
        <v>86</v>
      </c>
    </row>
    <row r="25" spans="1:7" s="82" customFormat="1" ht="24">
      <c r="A25" s="84"/>
      <c r="B25" s="85" t="s">
        <v>52</v>
      </c>
      <c r="C25" s="86" t="s">
        <v>53</v>
      </c>
      <c r="D25" s="87" t="s">
        <v>54</v>
      </c>
      <c r="E25" s="88" t="s">
        <v>55</v>
      </c>
      <c r="F25" s="87" t="s">
        <v>56</v>
      </c>
      <c r="G25" s="89" t="s">
        <v>57</v>
      </c>
    </row>
    <row r="26" spans="1:7" ht="14.25" customHeight="1">
      <c r="A26" s="79" t="s">
        <v>58</v>
      </c>
      <c r="B26" s="80"/>
      <c r="C26" s="90">
        <f>B6</f>
        <v>80000</v>
      </c>
      <c r="D26" s="91">
        <f>C6</f>
        <v>100000</v>
      </c>
      <c r="E26" s="92">
        <f>D26</f>
        <v>100000</v>
      </c>
      <c r="F26" s="146" t="s">
        <v>97</v>
      </c>
      <c r="G26" s="93"/>
    </row>
    <row r="27" spans="1:7" ht="19.5" customHeight="1">
      <c r="A27" s="121" t="s">
        <v>88</v>
      </c>
      <c r="B27" s="80"/>
      <c r="C27" s="94"/>
      <c r="D27" s="95"/>
      <c r="E27" s="94"/>
      <c r="F27" s="96"/>
      <c r="G27" s="93"/>
    </row>
    <row r="28" spans="1:7" ht="28.5">
      <c r="A28" s="97" t="s">
        <v>96</v>
      </c>
      <c r="B28" s="144">
        <f>C28/80000</f>
        <v>7.0000000000000007E-2</v>
      </c>
      <c r="C28" s="98">
        <v>5600</v>
      </c>
      <c r="D28" s="99">
        <f>B28*100000</f>
        <v>7000.0000000000009</v>
      </c>
      <c r="E28" s="100">
        <v>6000</v>
      </c>
      <c r="F28" s="145">
        <f>E28-D28</f>
        <v>-1000.0000000000009</v>
      </c>
      <c r="G28" s="101" t="s">
        <v>98</v>
      </c>
    </row>
    <row r="29" spans="1:7" ht="28.5">
      <c r="A29" s="97" t="s">
        <v>91</v>
      </c>
      <c r="B29" s="144">
        <f t="shared" ref="B29:B31" si="1">C29/80000</f>
        <v>0.15</v>
      </c>
      <c r="C29" s="98">
        <v>12000</v>
      </c>
      <c r="D29" s="99">
        <f t="shared" ref="D29:D31" si="2">B29*100000</f>
        <v>15000</v>
      </c>
      <c r="E29" s="100">
        <v>13500</v>
      </c>
      <c r="F29" s="145">
        <f t="shared" ref="F29:F31" si="3">E29-D29</f>
        <v>-1500</v>
      </c>
      <c r="G29" s="101" t="s">
        <v>98</v>
      </c>
    </row>
    <row r="30" spans="1:7">
      <c r="A30" s="97" t="s">
        <v>92</v>
      </c>
      <c r="B30" s="144">
        <f t="shared" si="1"/>
        <v>9.7500000000000003E-2</v>
      </c>
      <c r="C30" s="98">
        <v>7800</v>
      </c>
      <c r="D30" s="99">
        <f t="shared" si="2"/>
        <v>9750</v>
      </c>
      <c r="E30" s="100">
        <v>9200</v>
      </c>
      <c r="F30" s="145">
        <f t="shared" si="3"/>
        <v>-550</v>
      </c>
      <c r="G30" s="101" t="s">
        <v>98</v>
      </c>
    </row>
    <row r="31" spans="1:7" ht="16.5" thickBot="1">
      <c r="A31" s="97" t="s">
        <v>93</v>
      </c>
      <c r="B31" s="144">
        <f t="shared" si="1"/>
        <v>6.25E-2</v>
      </c>
      <c r="C31" s="102">
        <v>5000</v>
      </c>
      <c r="D31" s="99">
        <f t="shared" si="2"/>
        <v>6250</v>
      </c>
      <c r="E31" s="103">
        <v>4500</v>
      </c>
      <c r="F31" s="145">
        <f t="shared" si="3"/>
        <v>-1750</v>
      </c>
      <c r="G31" s="101" t="s">
        <v>98</v>
      </c>
    </row>
    <row r="32" spans="1:7" ht="25.5">
      <c r="A32" s="81" t="s">
        <v>59</v>
      </c>
      <c r="B32" s="104"/>
      <c r="C32" s="105">
        <f>SUM(C28:C31)</f>
        <v>30400</v>
      </c>
      <c r="D32" s="105">
        <f t="shared" ref="D32:F32" si="4">SUM(D28:D31)</f>
        <v>38000</v>
      </c>
      <c r="E32" s="105">
        <f t="shared" si="4"/>
        <v>33200</v>
      </c>
      <c r="F32" s="105">
        <f t="shared" si="4"/>
        <v>-4800.0000000000009</v>
      </c>
      <c r="G32" s="101" t="s">
        <v>98</v>
      </c>
    </row>
    <row r="33" spans="1:7">
      <c r="A33" s="120" t="s">
        <v>89</v>
      </c>
      <c r="B33" s="80"/>
      <c r="C33" s="94"/>
      <c r="D33" s="106"/>
      <c r="E33" s="107"/>
      <c r="F33" s="108">
        <f t="shared" ref="F33" si="5">D33-E33</f>
        <v>0</v>
      </c>
      <c r="G33" s="93"/>
    </row>
    <row r="34" spans="1:7">
      <c r="A34" s="97" t="s">
        <v>60</v>
      </c>
      <c r="B34" s="109"/>
      <c r="C34" s="110">
        <v>1500</v>
      </c>
      <c r="D34" s="110">
        <f>C34</f>
        <v>1500</v>
      </c>
      <c r="E34" s="111">
        <v>1500</v>
      </c>
      <c r="F34" s="112">
        <f>E34-D34</f>
        <v>0</v>
      </c>
      <c r="G34" s="113"/>
    </row>
    <row r="35" spans="1:7">
      <c r="A35" s="97" t="s">
        <v>73</v>
      </c>
      <c r="B35" s="109"/>
      <c r="C35" s="110">
        <v>1200</v>
      </c>
      <c r="D35" s="110">
        <f t="shared" ref="D35:D37" si="6">C35</f>
        <v>1200</v>
      </c>
      <c r="E35" s="111">
        <v>1200</v>
      </c>
      <c r="F35" s="112"/>
      <c r="G35" s="113"/>
    </row>
    <row r="36" spans="1:7">
      <c r="A36" s="97" t="s">
        <v>94</v>
      </c>
      <c r="B36" s="109"/>
      <c r="C36" s="110">
        <v>800</v>
      </c>
      <c r="D36" s="110">
        <f t="shared" si="6"/>
        <v>800</v>
      </c>
      <c r="E36" s="111">
        <v>800</v>
      </c>
      <c r="F36" s="112"/>
      <c r="G36" s="113"/>
    </row>
    <row r="37" spans="1:7" ht="28.5">
      <c r="A37" s="97" t="s">
        <v>95</v>
      </c>
      <c r="B37" s="109"/>
      <c r="C37" s="110">
        <v>500</v>
      </c>
      <c r="D37" s="110">
        <f t="shared" si="6"/>
        <v>500</v>
      </c>
      <c r="E37" s="111">
        <v>500</v>
      </c>
      <c r="F37" s="112"/>
      <c r="G37" s="113"/>
    </row>
    <row r="38" spans="1:7" ht="26.25" thickBot="1">
      <c r="A38" s="81" t="s">
        <v>81</v>
      </c>
      <c r="B38" s="114"/>
      <c r="C38" s="115">
        <f>SUM(C34:C37)</f>
        <v>4000</v>
      </c>
      <c r="D38" s="115">
        <f t="shared" ref="D38:E38" si="7">SUM(D34:D37)</f>
        <v>4000</v>
      </c>
      <c r="E38" s="115">
        <f t="shared" si="7"/>
        <v>4000</v>
      </c>
      <c r="F38" s="116"/>
      <c r="G38" s="113"/>
    </row>
    <row r="39" spans="1:7">
      <c r="A39" s="81" t="s">
        <v>61</v>
      </c>
      <c r="B39" s="117"/>
      <c r="C39" s="118">
        <f>SUM(C32+C38)</f>
        <v>34400</v>
      </c>
      <c r="D39" s="118">
        <f t="shared" ref="D39:F39" si="8">SUM(D32+D38)</f>
        <v>42000</v>
      </c>
      <c r="E39" s="118">
        <f t="shared" si="8"/>
        <v>37200</v>
      </c>
      <c r="F39" s="118">
        <f t="shared" si="8"/>
        <v>-4800.0000000000009</v>
      </c>
      <c r="G39" s="119" t="s">
        <v>98</v>
      </c>
    </row>
  </sheetData>
  <mergeCells count="2">
    <mergeCell ref="A4:F4"/>
    <mergeCell ref="A22:G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Problem 1</vt:lpstr>
      <vt:lpstr>Problem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Exploring</cp:lastModifiedBy>
  <dcterms:created xsi:type="dcterms:W3CDTF">2019-05-29T01:47:46Z</dcterms:created>
  <dcterms:modified xsi:type="dcterms:W3CDTF">2020-08-17T04:25:56Z</dcterms:modified>
</cp:coreProperties>
</file>